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2" i="1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T20" s="1"/>
  <c r="S19"/>
  <c r="S18"/>
  <c r="S17"/>
  <c r="S16"/>
  <c r="S15"/>
  <c r="S14"/>
  <c r="S13"/>
  <c r="S12"/>
  <c r="S11"/>
  <c r="S10"/>
  <c r="S9"/>
  <c r="S8"/>
  <c r="S7"/>
  <c r="T7" s="1"/>
  <c r="S6"/>
  <c r="S5"/>
  <c r="S4"/>
  <c r="T4" s="1"/>
  <c r="S3"/>
  <c r="T35" s="1"/>
  <c r="T13" l="1"/>
  <c r="S44"/>
</calcChain>
</file>

<file path=xl/sharedStrings.xml><?xml version="1.0" encoding="utf-8"?>
<sst xmlns="http://schemas.openxmlformats.org/spreadsheetml/2006/main" count="66" uniqueCount="61">
  <si>
    <t>وضعيت درجه مكانيزاسيون موجود محصولات عمده زراعی شهرستان لنجان در سال 94-93 ( به هكتار)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</si>
  <si>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</si>
  <si>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</si>
  <si>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</si>
  <si>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</si>
  <si>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</si>
  <si>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</si>
  <si>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</si>
  <si>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</si>
  <si>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</si>
  <si>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</si>
  <si>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</si>
  <si>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</si>
  <si>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</si>
  <si>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</si>
  <si>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</si>
  <si>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</si>
  <si>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</si>
  <si>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</si>
  <si>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</si>
  <si>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</si>
  <si>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</si>
  <si>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</si>
  <si>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</si>
  <si>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</si>
  <si>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>خرد كردن كلوخه ها(‌ادوات غير فعال: ديسك، انواع كلتيواتور، ...)</t>
  </si>
  <si>
    <t>خرد كردن كلوخه ها(‌ادوات فعال: رتيواتور، روتوتيلر، سيكلوتيلر، ...)</t>
  </si>
  <si>
    <t xml:space="preserve"> تسطیح مرسوم</t>
  </si>
  <si>
    <t>تسطیح ليزري</t>
  </si>
  <si>
    <t>شیپرزنی</t>
  </si>
  <si>
    <t>پادلینگ</t>
  </si>
  <si>
    <t>کاشت</t>
  </si>
  <si>
    <t xml:space="preserve">کمبینات 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</si>
  <si>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</si>
  <si>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</si>
  <si>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</si>
  <si>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</si>
  <si>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</si>
  <si>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</si>
  <si>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</si>
  <si>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</si>
  <si>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</si>
  <si>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</si>
  <si>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</si>
  <si>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>سمپاش الکترواستاتیک،</t>
  </si>
  <si>
    <t xml:space="preserve">میکرونر شاسی بلند </t>
  </si>
  <si>
    <t>سمپاش شاسي بلند</t>
  </si>
  <si>
    <t xml:space="preserve">مبارزه با آفات وبيماريها </t>
  </si>
  <si>
    <t>سمپاش الکترواستاتیک</t>
  </si>
  <si>
    <t>کولتیواتور</t>
  </si>
  <si>
    <t>وجین کن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</si>
  <si>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</si>
  <si>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</si>
  <si>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</si>
  <si>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</si>
  <si>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</si>
  <si>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</si>
  <si>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</si>
  <si>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موور-ریک</t>
  </si>
  <si>
    <t>بیلر</t>
  </si>
  <si>
    <t>ساقه خرد كن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</si>
</sst>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B Titr"/>
      <charset val="178"/>
    </font>
    <font>
      <b/>
      <sz val="7"/>
      <color indexed="8"/>
      <name val="B Mitra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Titr"/>
      <charset val="178"/>
    </font>
    <font>
      <shadow/>
      <sz val="7"/>
      <color indexed="8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z val="7"/>
      <color theme="1"/>
      <name val="B Titr"/>
      <charset val="178"/>
    </font>
    <font>
      <shadow/>
      <sz val="7"/>
      <color rgb="FFFF0000"/>
      <name val="B Titr"/>
      <charset val="178"/>
    </font>
    <font>
      <i/>
      <sz val="7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readingOrder="2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 readingOrder="2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1" applyFont="1" applyBorder="1" applyProtection="1"/>
    <xf numFmtId="0" fontId="5" fillId="4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4" borderId="2" xfId="1" applyFont="1" applyFill="1" applyBorder="1" applyAlignment="1" applyProtection="1">
      <alignment horizontal="center" vertical="center" textRotation="90" wrapText="1" readingOrder="2"/>
      <protection locked="0"/>
    </xf>
    <xf numFmtId="0" fontId="8" fillId="6" borderId="1" xfId="1" applyFont="1" applyFill="1" applyBorder="1" applyAlignment="1" applyProtection="1">
      <alignment horizontal="center" vertical="center" wrapText="1" readingOrder="2"/>
      <protection locked="0"/>
    </xf>
    <xf numFmtId="2" fontId="7" fillId="2" borderId="1" xfId="0" applyNumberFormat="1" applyFont="1" applyFill="1" applyBorder="1" applyProtection="1"/>
    <xf numFmtId="0" fontId="5" fillId="4" borderId="3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4" borderId="4" xfId="1" applyFont="1" applyFill="1" applyBorder="1" applyAlignment="1" applyProtection="1">
      <alignment horizontal="center" vertical="center" textRotation="90" wrapText="1" readingOrder="2"/>
      <protection locked="0"/>
    </xf>
    <xf numFmtId="0" fontId="9" fillId="7" borderId="1" xfId="1" applyFont="1" applyFill="1" applyBorder="1" applyAlignment="1" applyProtection="1">
      <alignment horizontal="center" vertical="center" wrapText="1" readingOrder="2"/>
      <protection locked="0"/>
    </xf>
    <xf numFmtId="0" fontId="8" fillId="8" borderId="1" xfId="1" applyFont="1" applyFill="1" applyBorder="1" applyAlignment="1" applyProtection="1">
      <alignment horizontal="center" vertical="center" wrapText="1" readingOrder="2"/>
      <protection locked="0"/>
    </xf>
    <xf numFmtId="0" fontId="7" fillId="9" borderId="1" xfId="1" applyFont="1" applyFill="1" applyBorder="1" applyProtection="1"/>
    <xf numFmtId="0" fontId="6" fillId="5" borderId="5" xfId="1" applyFont="1" applyFill="1" applyBorder="1" applyAlignment="1" applyProtection="1">
      <alignment horizontal="center" vertical="center" wrapText="1" readingOrder="2"/>
      <protection locked="0"/>
    </xf>
    <xf numFmtId="0" fontId="6" fillId="5" borderId="6" xfId="1" applyFont="1" applyFill="1" applyBorder="1" applyAlignment="1" applyProtection="1">
      <alignment horizontal="center" vertical="center" wrapText="1" readingOrder="2"/>
      <protection locked="0"/>
    </xf>
    <xf numFmtId="0" fontId="6" fillId="5" borderId="7" xfId="1" applyFont="1" applyFill="1" applyBorder="1" applyAlignment="1" applyProtection="1">
      <alignment horizontal="center" vertical="center" wrapText="1" readingOrder="2"/>
      <protection locked="0"/>
    </xf>
    <xf numFmtId="0" fontId="8" fillId="10" borderId="1" xfId="1" applyFont="1" applyFill="1" applyBorder="1" applyAlignment="1" applyProtection="1">
      <alignment horizontal="center" vertical="center" wrapText="1" readingOrder="2"/>
      <protection locked="0"/>
    </xf>
    <xf numFmtId="0" fontId="8" fillId="4" borderId="1" xfId="1" applyFont="1" applyFill="1" applyBorder="1" applyAlignment="1" applyProtection="1">
      <alignment horizontal="center" vertical="center" wrapText="1" readingOrder="2"/>
      <protection locked="0"/>
    </xf>
    <xf numFmtId="0" fontId="8" fillId="11" borderId="1" xfId="1" applyFont="1" applyFill="1" applyBorder="1" applyAlignment="1" applyProtection="1">
      <alignment horizontal="center" vertical="center" wrapText="1" readingOrder="2"/>
      <protection locked="0"/>
    </xf>
    <xf numFmtId="0" fontId="10" fillId="5" borderId="1" xfId="1" applyFont="1" applyFill="1" applyBorder="1" applyAlignment="1" applyProtection="1">
      <alignment horizontal="center" vertical="center" wrapText="1" readingOrder="2"/>
      <protection locked="0"/>
    </xf>
    <xf numFmtId="0" fontId="8" fillId="11" borderId="1" xfId="1" applyFont="1" applyFill="1" applyBorder="1" applyAlignment="1" applyProtection="1">
      <alignment horizontal="center" vertical="center" readingOrder="2"/>
      <protection locked="0"/>
    </xf>
    <xf numFmtId="0" fontId="8" fillId="12" borderId="1" xfId="1" applyFont="1" applyFill="1" applyBorder="1" applyAlignment="1" applyProtection="1">
      <alignment horizontal="center" vertical="center" wrapText="1" readingOrder="2"/>
      <protection locked="0"/>
    </xf>
    <xf numFmtId="0" fontId="8" fillId="13" borderId="1" xfId="1" applyFont="1" applyFill="1" applyBorder="1" applyAlignment="1" applyProtection="1">
      <alignment horizontal="center" vertical="center" wrapText="1" readingOrder="2"/>
      <protection locked="0"/>
    </xf>
    <xf numFmtId="0" fontId="8" fillId="14" borderId="1" xfId="1" applyFont="1" applyFill="1" applyBorder="1" applyAlignment="1" applyProtection="1">
      <alignment horizontal="center" vertical="center" wrapText="1" readingOrder="2"/>
      <protection locked="0"/>
    </xf>
    <xf numFmtId="0" fontId="8" fillId="15" borderId="1" xfId="1" applyFont="1" applyFill="1" applyBorder="1" applyAlignment="1" applyProtection="1">
      <alignment horizontal="center" vertical="center" wrapText="1" readingOrder="2"/>
      <protection locked="0"/>
    </xf>
    <xf numFmtId="0" fontId="5" fillId="4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4" borderId="6" xfId="1" applyFont="1" applyFill="1" applyBorder="1" applyAlignment="1" applyProtection="1">
      <alignment horizontal="center" vertical="center" textRotation="90" wrapText="1" readingOrder="2"/>
      <protection locked="0"/>
    </xf>
    <xf numFmtId="0" fontId="8" fillId="15" borderId="6" xfId="1" applyFont="1" applyFill="1" applyBorder="1" applyAlignment="1" applyProtection="1">
      <alignment horizontal="center" vertical="center" wrapText="1" readingOrder="2"/>
      <protection locked="0"/>
    </xf>
    <xf numFmtId="0" fontId="6" fillId="5" borderId="6" xfId="1" applyFont="1" applyFill="1" applyBorder="1" applyAlignment="1" applyProtection="1">
      <alignment horizontal="center" vertical="center" wrapText="1" readingOrder="2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center"/>
      <protection locked="0"/>
    </xf>
    <xf numFmtId="2" fontId="11" fillId="16" borderId="1" xfId="0" applyNumberFormat="1" applyFont="1" applyFill="1" applyBorder="1" applyProtection="1"/>
    <xf numFmtId="2" fontId="7" fillId="2" borderId="1" xfId="1" applyNumberFormat="1" applyFont="1" applyFill="1" applyBorder="1" applyProtection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workbookViewId="0">
      <selection sqref="A1:XFD1048576"/>
    </sheetView>
  </sheetViews>
  <sheetFormatPr defaultRowHeight="14.25"/>
  <cols>
    <col min="1" max="1" width="4.625" customWidth="1"/>
    <col min="2" max="2" width="5.625" customWidth="1"/>
    <col min="3" max="3" width="32.625" bestFit="1" customWidth="1"/>
    <col min="4" max="4" width="5.625" bestFit="1" customWidth="1"/>
    <col min="5" max="5" width="5.25" bestFit="1" customWidth="1"/>
    <col min="6" max="7" width="4.125" bestFit="1" customWidth="1"/>
    <col min="8" max="8" width="2.75" bestFit="1" customWidth="1"/>
    <col min="9" max="9" width="7.375" bestFit="1" customWidth="1"/>
    <col min="10" max="10" width="6.75" bestFit="1" customWidth="1"/>
    <col min="11" max="11" width="8.375" bestFit="1" customWidth="1"/>
    <col min="12" max="12" width="3.375" bestFit="1" customWidth="1"/>
    <col min="13" max="13" width="5.875" bestFit="1" customWidth="1"/>
    <col min="14" max="14" width="6.25" bestFit="1" customWidth="1"/>
    <col min="15" max="15" width="6" customWidth="1"/>
    <col min="16" max="16" width="2.75" bestFit="1" customWidth="1"/>
    <col min="17" max="17" width="6.625" bestFit="1" customWidth="1"/>
    <col min="18" max="18" width="6.25" bestFit="1" customWidth="1"/>
    <col min="19" max="20" width="7" bestFit="1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1:20" ht="17.25">
      <c r="A3" s="4" t="s">
        <v>19</v>
      </c>
      <c r="B3" s="4"/>
      <c r="C3" s="4"/>
      <c r="D3" s="5">
        <v>450</v>
      </c>
      <c r="E3" s="5"/>
      <c r="F3" s="5">
        <v>750</v>
      </c>
      <c r="G3" s="5"/>
      <c r="H3" s="5"/>
      <c r="I3" s="5">
        <v>170</v>
      </c>
      <c r="J3" s="5"/>
      <c r="K3" s="5">
        <v>40</v>
      </c>
      <c r="L3" s="5">
        <v>300</v>
      </c>
      <c r="M3" s="5"/>
      <c r="N3" s="5">
        <v>23</v>
      </c>
      <c r="O3" s="5">
        <v>1850</v>
      </c>
      <c r="P3" s="5">
        <v>35</v>
      </c>
      <c r="Q3" s="5">
        <v>37</v>
      </c>
      <c r="R3" s="5"/>
      <c r="S3" s="6">
        <f>SUM(D3:R3)</f>
        <v>3655</v>
      </c>
      <c r="T3" s="6"/>
    </row>
    <row r="4" spans="1:20" ht="17.25">
      <c r="A4" s="7" t="s">
        <v>20</v>
      </c>
      <c r="B4" s="8"/>
      <c r="C4" s="9" t="s">
        <v>21</v>
      </c>
      <c r="D4" s="5">
        <v>270</v>
      </c>
      <c r="E4" s="5"/>
      <c r="F4" s="5">
        <v>400</v>
      </c>
      <c r="G4" s="5"/>
      <c r="H4" s="5"/>
      <c r="I4" s="5">
        <v>170</v>
      </c>
      <c r="J4" s="5"/>
      <c r="K4" s="5">
        <v>30</v>
      </c>
      <c r="L4" s="5">
        <v>250</v>
      </c>
      <c r="M4" s="5"/>
      <c r="N4" s="5">
        <v>23</v>
      </c>
      <c r="O4" s="5">
        <v>1850</v>
      </c>
      <c r="P4" s="5">
        <v>17</v>
      </c>
      <c r="Q4" s="5">
        <v>12</v>
      </c>
      <c r="R4" s="5"/>
      <c r="S4" s="6">
        <f t="shared" ref="S4:S42" si="0">SUM(D4:R4)</f>
        <v>3022</v>
      </c>
      <c r="T4" s="10">
        <f>(S4+S5+S6)/S3*100</f>
        <v>100</v>
      </c>
    </row>
    <row r="5" spans="1:20" ht="17.25">
      <c r="A5" s="7"/>
      <c r="B5" s="11"/>
      <c r="C5" s="9" t="s">
        <v>22</v>
      </c>
      <c r="D5" s="5">
        <v>0</v>
      </c>
      <c r="E5" s="5"/>
      <c r="F5" s="5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6"/>
    </row>
    <row r="6" spans="1:20" ht="17.25">
      <c r="A6" s="7"/>
      <c r="B6" s="12"/>
      <c r="C6" s="9" t="s">
        <v>23</v>
      </c>
      <c r="D6" s="5">
        <v>180</v>
      </c>
      <c r="E6" s="5"/>
      <c r="F6" s="5">
        <v>350</v>
      </c>
      <c r="G6" s="5"/>
      <c r="H6" s="5"/>
      <c r="I6" s="5"/>
      <c r="J6" s="5"/>
      <c r="K6" s="5">
        <v>10</v>
      </c>
      <c r="L6" s="5">
        <v>50</v>
      </c>
      <c r="M6" s="5"/>
      <c r="N6" s="5"/>
      <c r="O6" s="5"/>
      <c r="P6" s="5">
        <v>18</v>
      </c>
      <c r="Q6" s="5">
        <v>25</v>
      </c>
      <c r="R6" s="5"/>
      <c r="S6" s="6">
        <f t="shared" si="0"/>
        <v>633</v>
      </c>
      <c r="T6" s="6"/>
    </row>
    <row r="7" spans="1:20" ht="17.25">
      <c r="A7" s="7" t="s">
        <v>24</v>
      </c>
      <c r="B7" s="8"/>
      <c r="C7" s="13" t="s">
        <v>25</v>
      </c>
      <c r="D7" s="5">
        <v>400</v>
      </c>
      <c r="E7" s="5"/>
      <c r="F7" s="5">
        <v>600</v>
      </c>
      <c r="G7" s="5"/>
      <c r="H7" s="5"/>
      <c r="I7" s="5">
        <v>170</v>
      </c>
      <c r="J7" s="5"/>
      <c r="K7" s="5">
        <v>40</v>
      </c>
      <c r="L7" s="5">
        <v>300</v>
      </c>
      <c r="M7" s="5"/>
      <c r="N7" s="5">
        <v>23</v>
      </c>
      <c r="O7" s="5">
        <v>1100</v>
      </c>
      <c r="P7" s="5"/>
      <c r="Q7" s="5">
        <v>37</v>
      </c>
      <c r="R7" s="5"/>
      <c r="S7" s="6">
        <f t="shared" si="0"/>
        <v>2670</v>
      </c>
      <c r="T7" s="10">
        <f>(S7+S8+S9+S10+S11+S12)/(2*S3)*100</f>
        <v>83.912448700410394</v>
      </c>
    </row>
    <row r="8" spans="1:20" ht="17.25">
      <c r="A8" s="7"/>
      <c r="B8" s="11"/>
      <c r="C8" s="13" t="s">
        <v>26</v>
      </c>
      <c r="D8" s="5">
        <v>50</v>
      </c>
      <c r="E8" s="5"/>
      <c r="F8" s="5">
        <v>100</v>
      </c>
      <c r="G8" s="5"/>
      <c r="H8" s="5"/>
      <c r="I8" s="5"/>
      <c r="J8" s="5"/>
      <c r="K8" s="5"/>
      <c r="L8" s="5"/>
      <c r="M8" s="5"/>
      <c r="N8" s="5"/>
      <c r="O8" s="5"/>
      <c r="P8" s="5">
        <v>35</v>
      </c>
      <c r="Q8" s="5">
        <v>32</v>
      </c>
      <c r="R8" s="5"/>
      <c r="S8" s="6">
        <f t="shared" si="0"/>
        <v>217</v>
      </c>
      <c r="T8" s="6"/>
    </row>
    <row r="9" spans="1:20" ht="17.25">
      <c r="A9" s="7"/>
      <c r="B9" s="11"/>
      <c r="C9" s="14" t="s">
        <v>27</v>
      </c>
      <c r="D9" s="5">
        <v>400</v>
      </c>
      <c r="E9" s="5"/>
      <c r="F9" s="5">
        <v>450</v>
      </c>
      <c r="G9" s="5"/>
      <c r="H9" s="5"/>
      <c r="I9" s="5">
        <v>160</v>
      </c>
      <c r="J9" s="5"/>
      <c r="K9" s="5">
        <v>35</v>
      </c>
      <c r="L9" s="5">
        <v>300</v>
      </c>
      <c r="M9" s="5"/>
      <c r="N9" s="5">
        <v>17</v>
      </c>
      <c r="O9" s="5"/>
      <c r="P9" s="5">
        <v>35</v>
      </c>
      <c r="Q9" s="5"/>
      <c r="R9" s="5"/>
      <c r="S9" s="6">
        <f t="shared" si="0"/>
        <v>1397</v>
      </c>
      <c r="T9" s="15"/>
    </row>
    <row r="10" spans="1:20" ht="17.25">
      <c r="A10" s="7"/>
      <c r="B10" s="11"/>
      <c r="C10" s="14" t="s">
        <v>28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">
        <f t="shared" si="0"/>
        <v>0</v>
      </c>
      <c r="T10" s="6"/>
    </row>
    <row r="11" spans="1:20" ht="17.25">
      <c r="A11" s="7"/>
      <c r="B11" s="11"/>
      <c r="C11" s="19" t="s">
        <v>29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6"/>
    </row>
    <row r="12" spans="1:20" ht="17.25">
      <c r="A12" s="7"/>
      <c r="B12" s="12"/>
      <c r="C12" s="19" t="s">
        <v>30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1850</v>
      </c>
      <c r="P12" s="5"/>
      <c r="Q12" s="5"/>
      <c r="R12" s="5"/>
      <c r="S12" s="6">
        <f t="shared" si="0"/>
        <v>1850</v>
      </c>
      <c r="T12" s="6"/>
    </row>
    <row r="13" spans="1:20" ht="17.25">
      <c r="A13" s="7" t="s">
        <v>31</v>
      </c>
      <c r="B13" s="8"/>
      <c r="C13" s="20" t="s">
        <v>32</v>
      </c>
      <c r="D13" s="5">
        <v>61</v>
      </c>
      <c r="E13" s="5"/>
      <c r="F13" s="5">
        <v>63</v>
      </c>
      <c r="G13" s="5"/>
      <c r="H13" s="5"/>
      <c r="I13" s="5"/>
      <c r="J13" s="5"/>
      <c r="K13" s="5">
        <v>40</v>
      </c>
      <c r="L13" s="5"/>
      <c r="M13" s="5"/>
      <c r="N13" s="5"/>
      <c r="O13" s="5"/>
      <c r="P13" s="5"/>
      <c r="Q13" s="5"/>
      <c r="R13" s="5"/>
      <c r="S13" s="6">
        <f t="shared" si="0"/>
        <v>164</v>
      </c>
      <c r="T13" s="10">
        <f>(S13+S14+S15+S16+S17+S18+S19)/S3*100</f>
        <v>53.351573187414502</v>
      </c>
    </row>
    <row r="14" spans="1:20" ht="17.25">
      <c r="A14" s="7"/>
      <c r="B14" s="11"/>
      <c r="C14" s="20" t="s">
        <v>33</v>
      </c>
      <c r="D14" s="5">
        <v>11</v>
      </c>
      <c r="E14" s="5"/>
      <c r="F14" s="5">
        <v>20</v>
      </c>
      <c r="G14" s="5"/>
      <c r="H14" s="5"/>
      <c r="I14" s="5">
        <v>170</v>
      </c>
      <c r="J14" s="5"/>
      <c r="K14" s="5"/>
      <c r="L14" s="5"/>
      <c r="M14" s="5"/>
      <c r="N14" s="5"/>
      <c r="O14" s="5"/>
      <c r="P14" s="5"/>
      <c r="Q14" s="5">
        <v>22</v>
      </c>
      <c r="R14" s="5"/>
      <c r="S14" s="6">
        <f t="shared" si="0"/>
        <v>223</v>
      </c>
      <c r="T14" s="6"/>
    </row>
    <row r="15" spans="1:20" ht="17.25">
      <c r="A15" s="7"/>
      <c r="B15" s="11"/>
      <c r="C15" s="20" t="s">
        <v>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6"/>
    </row>
    <row r="16" spans="1:20" ht="17.25">
      <c r="A16" s="7"/>
      <c r="B16" s="11"/>
      <c r="C16" s="20" t="s">
        <v>35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500</v>
      </c>
      <c r="P16" s="5"/>
      <c r="Q16" s="5"/>
      <c r="R16" s="5"/>
      <c r="S16" s="6">
        <f t="shared" si="0"/>
        <v>500</v>
      </c>
      <c r="T16" s="6"/>
    </row>
    <row r="17" spans="1:20" ht="17.25">
      <c r="A17" s="7"/>
      <c r="B17" s="11"/>
      <c r="C17" s="20" t="s">
        <v>36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6"/>
    </row>
    <row r="18" spans="1:20" ht="17.25">
      <c r="A18" s="7"/>
      <c r="B18" s="11"/>
      <c r="C18" s="20" t="s">
        <v>37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23</v>
      </c>
      <c r="O18" s="5"/>
      <c r="P18" s="5"/>
      <c r="Q18" s="5"/>
      <c r="R18" s="5"/>
      <c r="S18" s="6">
        <f t="shared" si="0"/>
        <v>23</v>
      </c>
      <c r="T18" s="6"/>
    </row>
    <row r="19" spans="1:20" ht="17.25">
      <c r="A19" s="7"/>
      <c r="B19" s="12"/>
      <c r="C19" s="20" t="s">
        <v>38</v>
      </c>
      <c r="D19" s="5">
        <v>273</v>
      </c>
      <c r="E19" s="5"/>
      <c r="F19" s="5">
        <v>517</v>
      </c>
      <c r="G19" s="5"/>
      <c r="H19" s="5"/>
      <c r="I19" s="5"/>
      <c r="J19" s="5"/>
      <c r="K19" s="5"/>
      <c r="L19" s="5">
        <v>250</v>
      </c>
      <c r="M19" s="5"/>
      <c r="N19" s="5"/>
      <c r="O19" s="5"/>
      <c r="P19" s="5"/>
      <c r="Q19" s="5"/>
      <c r="R19" s="5"/>
      <c r="S19" s="6">
        <f t="shared" si="0"/>
        <v>1040</v>
      </c>
      <c r="T19" s="6"/>
    </row>
    <row r="20" spans="1:20" ht="17.25" customHeight="1">
      <c r="A20" s="7" t="s">
        <v>39</v>
      </c>
      <c r="B20" s="8" t="s">
        <v>40</v>
      </c>
      <c r="C20" s="21" t="s">
        <v>41</v>
      </c>
      <c r="D20" s="5">
        <v>200</v>
      </c>
      <c r="E20" s="5"/>
      <c r="F20" s="5">
        <v>300</v>
      </c>
      <c r="G20" s="5"/>
      <c r="H20" s="5"/>
      <c r="I20" s="22">
        <v>95</v>
      </c>
      <c r="J20" s="5"/>
      <c r="K20" s="5"/>
      <c r="L20" s="5">
        <v>30</v>
      </c>
      <c r="M20" s="5"/>
      <c r="N20" s="5"/>
      <c r="O20" s="5">
        <v>190</v>
      </c>
      <c r="P20" s="5">
        <v>20</v>
      </c>
      <c r="Q20" s="5">
        <v>27</v>
      </c>
      <c r="R20" s="5"/>
      <c r="S20" s="6">
        <f t="shared" si="0"/>
        <v>862</v>
      </c>
      <c r="T20" s="10">
        <f>(S20+S21+S22+S23+S24+S25+S26+S27+S28+S29+S30+S31+S32+S33+S34)/(2*S3)*100</f>
        <v>57.838577291381668</v>
      </c>
    </row>
    <row r="21" spans="1:20" ht="17.25">
      <c r="A21" s="7"/>
      <c r="B21" s="11"/>
      <c r="C21" s="23" t="s">
        <v>42</v>
      </c>
      <c r="D21" s="5">
        <v>100</v>
      </c>
      <c r="E21" s="5"/>
      <c r="F21" s="5">
        <v>150</v>
      </c>
      <c r="G21" s="5"/>
      <c r="H21" s="5"/>
      <c r="I21" s="5">
        <v>75</v>
      </c>
      <c r="J21" s="5"/>
      <c r="K21" s="5">
        <v>20</v>
      </c>
      <c r="L21" s="5"/>
      <c r="M21" s="5"/>
      <c r="N21" s="5">
        <v>23</v>
      </c>
      <c r="O21" s="5"/>
      <c r="P21" s="5"/>
      <c r="Q21" s="5">
        <v>10</v>
      </c>
      <c r="R21" s="5"/>
      <c r="S21" s="6">
        <f t="shared" si="0"/>
        <v>378</v>
      </c>
      <c r="T21" s="6"/>
    </row>
    <row r="22" spans="1:20" ht="17.25">
      <c r="A22" s="7"/>
      <c r="B22" s="11"/>
      <c r="C22" s="21" t="s">
        <v>43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6"/>
    </row>
    <row r="23" spans="1:20" ht="17.25">
      <c r="A23" s="7"/>
      <c r="B23" s="11"/>
      <c r="C23" s="21" t="s">
        <v>44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6"/>
    </row>
    <row r="24" spans="1:20" ht="17.25">
      <c r="A24" s="7"/>
      <c r="B24" s="11"/>
      <c r="C24" s="21" t="s">
        <v>45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6"/>
    </row>
    <row r="25" spans="1:20" ht="17.25">
      <c r="A25" s="7"/>
      <c r="B25" s="12"/>
      <c r="C25" s="21" t="s">
        <v>46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6"/>
    </row>
    <row r="26" spans="1:20" ht="17.25" customHeight="1">
      <c r="A26" s="7"/>
      <c r="B26" s="8" t="s">
        <v>47</v>
      </c>
      <c r="C26" s="21" t="s">
        <v>41</v>
      </c>
      <c r="D26" s="5">
        <v>450</v>
      </c>
      <c r="E26" s="5"/>
      <c r="F26" s="5">
        <v>500</v>
      </c>
      <c r="G26" s="5"/>
      <c r="H26" s="5"/>
      <c r="I26" s="5">
        <v>120</v>
      </c>
      <c r="J26" s="5"/>
      <c r="K26" s="5">
        <v>6</v>
      </c>
      <c r="L26" s="5">
        <v>40</v>
      </c>
      <c r="M26" s="5"/>
      <c r="N26" s="5">
        <v>12</v>
      </c>
      <c r="O26" s="5">
        <v>1600</v>
      </c>
      <c r="P26" s="5">
        <v>35</v>
      </c>
      <c r="Q26" s="5"/>
      <c r="R26" s="5"/>
      <c r="S26" s="6">
        <f t="shared" si="0"/>
        <v>2763</v>
      </c>
      <c r="T26" s="6"/>
    </row>
    <row r="27" spans="1:20" ht="17.25">
      <c r="A27" s="7"/>
      <c r="B27" s="11"/>
      <c r="C27" s="23" t="s">
        <v>42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6"/>
    </row>
    <row r="28" spans="1:20" ht="17.25">
      <c r="A28" s="7"/>
      <c r="B28" s="11"/>
      <c r="C28" s="21" t="s">
        <v>43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6"/>
    </row>
    <row r="29" spans="1:20" ht="17.25">
      <c r="A29" s="7"/>
      <c r="B29" s="11"/>
      <c r="C29" s="21" t="s">
        <v>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6"/>
    </row>
    <row r="30" spans="1:20" ht="17.25">
      <c r="A30" s="7"/>
      <c r="B30" s="11"/>
      <c r="C30" s="21" t="s">
        <v>45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6"/>
    </row>
    <row r="31" spans="1:20" ht="17.25">
      <c r="A31" s="7"/>
      <c r="B31" s="12"/>
      <c r="C31" s="21" t="s">
        <v>46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6"/>
    </row>
    <row r="32" spans="1:20" ht="17.25">
      <c r="A32" s="7"/>
      <c r="B32" s="8"/>
      <c r="C32" s="24" t="s">
        <v>49</v>
      </c>
      <c r="D32" s="5"/>
      <c r="E32" s="5"/>
      <c r="F32" s="5"/>
      <c r="G32" s="5"/>
      <c r="H32" s="5"/>
      <c r="I32" s="5">
        <v>170</v>
      </c>
      <c r="J32" s="5"/>
      <c r="K32" s="5"/>
      <c r="L32" s="5"/>
      <c r="M32" s="5"/>
      <c r="N32" s="5"/>
      <c r="O32" s="5"/>
      <c r="P32" s="5"/>
      <c r="Q32" s="5">
        <v>32</v>
      </c>
      <c r="R32" s="5"/>
      <c r="S32" s="6">
        <f t="shared" si="0"/>
        <v>202</v>
      </c>
      <c r="T32" s="6"/>
    </row>
    <row r="33" spans="1:20" ht="17.25">
      <c r="A33" s="7"/>
      <c r="B33" s="11"/>
      <c r="C33" s="25" t="s">
        <v>50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6"/>
    </row>
    <row r="34" spans="1:20" ht="17.25">
      <c r="A34" s="7"/>
      <c r="B34" s="12"/>
      <c r="C34" s="26" t="s">
        <v>51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23</v>
      </c>
      <c r="O34" s="5"/>
      <c r="P34" s="5"/>
      <c r="Q34" s="5"/>
      <c r="R34" s="5"/>
      <c r="S34" s="6">
        <f t="shared" si="0"/>
        <v>23</v>
      </c>
      <c r="T34" s="6"/>
    </row>
    <row r="35" spans="1:20" ht="17.25">
      <c r="A35" s="7" t="s">
        <v>52</v>
      </c>
      <c r="B35" s="8"/>
      <c r="C35" s="20" t="s">
        <v>53</v>
      </c>
      <c r="D35" s="5">
        <v>410</v>
      </c>
      <c r="E35" s="5"/>
      <c r="F35" s="5">
        <v>720</v>
      </c>
      <c r="G35" s="5"/>
      <c r="H35" s="5"/>
      <c r="I35" s="5"/>
      <c r="J35" s="5"/>
      <c r="K35" s="5">
        <v>40</v>
      </c>
      <c r="L35" s="5"/>
      <c r="M35" s="5"/>
      <c r="N35" s="5"/>
      <c r="O35" s="5">
        <v>1600</v>
      </c>
      <c r="P35" s="5"/>
      <c r="Q35" s="5"/>
      <c r="R35" s="5"/>
      <c r="S35" s="6">
        <f t="shared" si="0"/>
        <v>2770</v>
      </c>
      <c r="T35" s="10">
        <f>(S35+S36+S37+S38+S39+S40+S42)/(S3)*100</f>
        <v>89.001367989056092</v>
      </c>
    </row>
    <row r="36" spans="1:20" ht="17.25">
      <c r="A36" s="7"/>
      <c r="B36" s="11"/>
      <c r="C36" s="20" t="s">
        <v>54</v>
      </c>
      <c r="D36" s="5">
        <v>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20</v>
      </c>
      <c r="T36" s="6"/>
    </row>
    <row r="37" spans="1:20" ht="17.25">
      <c r="A37" s="7"/>
      <c r="B37" s="11"/>
      <c r="C37" s="20" t="s">
        <v>55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13</v>
      </c>
      <c r="O37" s="5"/>
      <c r="P37" s="5"/>
      <c r="Q37" s="5"/>
      <c r="R37" s="5"/>
      <c r="S37" s="6">
        <f t="shared" si="0"/>
        <v>13</v>
      </c>
      <c r="T37" s="6"/>
    </row>
    <row r="38" spans="1:20" ht="17.25">
      <c r="A38" s="7"/>
      <c r="B38" s="11"/>
      <c r="C38" s="20" t="s">
        <v>56</v>
      </c>
      <c r="D38" s="5"/>
      <c r="E38" s="5"/>
      <c r="F38" s="5"/>
      <c r="G38" s="5"/>
      <c r="H38" s="5"/>
      <c r="I38" s="5">
        <v>170</v>
      </c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170</v>
      </c>
      <c r="T38" s="6"/>
    </row>
    <row r="39" spans="1:20" ht="17.25">
      <c r="A39" s="7"/>
      <c r="B39" s="11"/>
      <c r="C39" s="27" t="s">
        <v>57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6"/>
    </row>
    <row r="40" spans="1:20" ht="17.25">
      <c r="A40" s="7"/>
      <c r="B40" s="11"/>
      <c r="C40" s="27" t="s">
        <v>58</v>
      </c>
      <c r="D40" s="5"/>
      <c r="E40" s="5"/>
      <c r="F40" s="5"/>
      <c r="G40" s="5"/>
      <c r="H40" s="5"/>
      <c r="I40" s="5"/>
      <c r="J40" s="5"/>
      <c r="K40" s="5"/>
      <c r="L40" s="5">
        <v>280</v>
      </c>
      <c r="M40" s="5"/>
      <c r="N40" s="5"/>
      <c r="O40" s="5"/>
      <c r="P40" s="5"/>
      <c r="Q40" s="5"/>
      <c r="R40" s="5"/>
      <c r="S40" s="6">
        <f t="shared" si="0"/>
        <v>280</v>
      </c>
      <c r="T40" s="6"/>
    </row>
    <row r="41" spans="1:20" ht="17.25">
      <c r="A41" s="7"/>
      <c r="B41" s="11"/>
      <c r="C41" s="27" t="s">
        <v>59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6"/>
    </row>
    <row r="42" spans="1:20" ht="17.25">
      <c r="A42" s="7"/>
      <c r="B42" s="12"/>
      <c r="C42" s="27" t="s">
        <v>60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6"/>
    </row>
    <row r="43" spans="1:20" ht="17.25">
      <c r="A43" s="28"/>
      <c r="B43" s="29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6"/>
      <c r="T43" s="6"/>
    </row>
    <row r="44" spans="1:20" ht="17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>
        <f>(S4+S5+S6+S7+S8+S9+S10+S11+S12+S13+S14+S15+S16+S17+S18+S19+S20+S21+S22+S23+S24+S25+S26+S27+S28+S29+S30+S31+S32+S33+S34+S35+S36+S37+S38+S39+S40+S41+S42)/(7*S3)*100</f>
        <v>75.122141880007817</v>
      </c>
      <c r="T44" s="35"/>
    </row>
  </sheetData>
  <mergeCells count="17">
    <mergeCell ref="A35:A42"/>
    <mergeCell ref="B35:B42"/>
    <mergeCell ref="A44:R44"/>
    <mergeCell ref="A13:A19"/>
    <mergeCell ref="B13:B19"/>
    <mergeCell ref="A20:A34"/>
    <mergeCell ref="B20:B25"/>
    <mergeCell ref="B26:B31"/>
    <mergeCell ref="B32:B34"/>
    <mergeCell ref="A1:T1"/>
    <mergeCell ref="A2:C2"/>
    <mergeCell ref="A3:C3"/>
    <mergeCell ref="A4:A6"/>
    <mergeCell ref="B4:B6"/>
    <mergeCell ref="A7:A12"/>
    <mergeCell ref="B7:B12"/>
    <mergeCell ref="D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2016-12-26T05:57:47Z</dcterms:modified>
</cp:coreProperties>
</file>